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0080" windowHeight="5205" tabRatio="766" activeTab="0"/>
  </bookViews>
  <sheets>
    <sheet name="engrais" sheetId="1" r:id="rId1"/>
    <sheet name="transport" sheetId="2" r:id="rId2"/>
    <sheet name="mélange" sheetId="3" r:id="rId3"/>
    <sheet name="planification" sheetId="4" r:id="rId4"/>
    <sheet name="Sensibilité engrais" sheetId="5" r:id="rId5"/>
  </sheets>
  <definedNames>
    <definedName name="anscount" hidden="1">1</definedName>
    <definedName name="solver_adj" localSheetId="0" hidden="1">'engrais'!$B$5:$C$5</definedName>
    <definedName name="solver_adj" localSheetId="2" hidden="1">'mélange'!$B$5:$J$5</definedName>
    <definedName name="solver_adj" localSheetId="3" hidden="1">'planification'!$B$5:$J$5</definedName>
    <definedName name="solver_adj" localSheetId="1" hidden="1">'transport'!$B$6:$J$6</definedName>
    <definedName name="solver_cvg" localSheetId="0" hidden="1">0.001</definedName>
    <definedName name="solver_cvg" localSheetId="2" hidden="1">0.001</definedName>
    <definedName name="solver_cvg" localSheetId="3" hidden="1">0.001</definedName>
    <definedName name="solver_cvg" localSheetId="1" hidden="1">0.001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itr" localSheetId="1" hidden="1">100</definedName>
    <definedName name="solver_lhs1" localSheetId="0" hidden="1">'engrais'!$D$8:$D$10</definedName>
    <definedName name="solver_lhs1" localSheetId="2" hidden="1">'mélange'!$K$8:$K$16</definedName>
    <definedName name="solver_lhs1" localSheetId="3" hidden="1">'planification'!$M$19:$M$22</definedName>
    <definedName name="solver_lhs1" localSheetId="1" hidden="1">'transport'!$K$9:$K$11</definedName>
    <definedName name="solver_lhs2" localSheetId="0" hidden="1">'engrais'!$D$8:$D$10</definedName>
    <definedName name="solver_lhs2" localSheetId="2" hidden="1">'mélange'!$B$5:$J$5</definedName>
    <definedName name="solver_lhs2" localSheetId="3" hidden="1">'planification'!$M$8:$M$18</definedName>
    <definedName name="solver_lhs2" localSheetId="1" hidden="1">'transport'!$K$12:$K$14</definedName>
    <definedName name="solver_lhs3" localSheetId="3" hidden="1">'planification'!$B$5:$J$5</definedName>
    <definedName name="solver_lin" localSheetId="0" hidden="1">1</definedName>
    <definedName name="solver_lin" localSheetId="2" hidden="1">1</definedName>
    <definedName name="solver_lin" localSheetId="3" hidden="1">1</definedName>
    <definedName name="solver_lin" localSheetId="1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um" localSheetId="0" hidden="1">1</definedName>
    <definedName name="solver_num" localSheetId="2" hidden="1">1</definedName>
    <definedName name="solver_num" localSheetId="3" hidden="1">2</definedName>
    <definedName name="solver_num" localSheetId="1" hidden="1">2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0" hidden="1">'engrais'!$D$13</definedName>
    <definedName name="solver_opt" localSheetId="2" hidden="1">'mélange'!$K$19</definedName>
    <definedName name="solver_opt" localSheetId="3" hidden="1">'planification'!$M$25</definedName>
    <definedName name="solver_opt" localSheetId="1" hidden="1">'transport'!$K$17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el1" localSheetId="0" hidden="1">1</definedName>
    <definedName name="solver_rel1" localSheetId="2" hidden="1">1</definedName>
    <definedName name="solver_rel1" localSheetId="3" hidden="1">2</definedName>
    <definedName name="solver_rel1" localSheetId="1" hidden="1">1</definedName>
    <definedName name="solver_rel2" localSheetId="0" hidden="1">1</definedName>
    <definedName name="solver_rel2" localSheetId="2" hidden="1">3</definedName>
    <definedName name="solver_rel2" localSheetId="3" hidden="1">1</definedName>
    <definedName name="solver_rel2" localSheetId="1" hidden="1">3</definedName>
    <definedName name="solver_rel3" localSheetId="3" hidden="1">3</definedName>
    <definedName name="solver_rhs1" localSheetId="0" hidden="1">'engrais'!$E$8:$E$10</definedName>
    <definedName name="solver_rhs1" localSheetId="2" hidden="1">'mélange'!$L$8:$L$16</definedName>
    <definedName name="solver_rhs1" localSheetId="3" hidden="1">'planification'!$N$19:$N$22</definedName>
    <definedName name="solver_rhs1" localSheetId="1" hidden="1">'transport'!$L$9:$L$11</definedName>
    <definedName name="solver_rhs2" localSheetId="0" hidden="1">'engrais'!$E$8:$E$10</definedName>
    <definedName name="solver_rhs2" localSheetId="2" hidden="1">0</definedName>
    <definedName name="solver_rhs2" localSheetId="3" hidden="1">'planification'!$N$8:$N$18</definedName>
    <definedName name="solver_rhs2" localSheetId="1" hidden="1">'transport'!$L$12:$L$14</definedName>
    <definedName name="solver_rhs3" localSheetId="3" hidden="1">0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im" localSheetId="1" hidden="1">100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ol" localSheetId="1" hidden="1">0.05</definedName>
    <definedName name="solver_typ" localSheetId="0" hidden="1">1</definedName>
    <definedName name="solver_typ" localSheetId="2" hidden="1">1</definedName>
    <definedName name="solver_typ" localSheetId="3" hidden="1">2</definedName>
    <definedName name="solver_typ" localSheetId="1" hidden="1">2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_xlnm.Print_Area" localSheetId="0">'engrais'!$A$3:$E$13</definedName>
    <definedName name="_xlnm.Print_Area" localSheetId="2">'mélange'!$A$3:$L$19</definedName>
    <definedName name="_xlnm.Print_Area" localSheetId="3">'planification'!$A$3:$N$25</definedName>
    <definedName name="_xlnm.Print_Area" localSheetId="4">'Sensibilité engrais'!$A$1:$H$17</definedName>
    <definedName name="_xlnm.Print_Area" localSheetId="1">'transport'!$A$4:$L$17</definedName>
  </definedNames>
  <calcPr fullCalcOnLoad="1" iterate="1" iterateCount="100" iterateDelta="0.01"/>
</workbook>
</file>

<file path=xl/comments1.xml><?xml version="1.0" encoding="utf-8"?>
<comments xmlns="http://schemas.openxmlformats.org/spreadsheetml/2006/main">
  <authors>
    <author>Moi</author>
  </authors>
  <commentList>
    <comment ref="D8" authorId="0">
      <text>
        <r>
          <rPr>
            <sz val="8"/>
            <rFont val="Tahoma"/>
            <family val="2"/>
          </rPr>
          <t>D8 :SOMMEPROD($B$5:$C$5;B8:C8)</t>
        </r>
      </text>
    </comment>
  </commentList>
</comments>
</file>

<file path=xl/sharedStrings.xml><?xml version="1.0" encoding="utf-8"?>
<sst xmlns="http://schemas.openxmlformats.org/spreadsheetml/2006/main" count="222" uniqueCount="125">
  <si>
    <t>X1</t>
  </si>
  <si>
    <t>X2</t>
  </si>
  <si>
    <t>Contraintes</t>
  </si>
  <si>
    <t>Z</t>
  </si>
  <si>
    <t>X3</t>
  </si>
  <si>
    <t>X4</t>
  </si>
  <si>
    <t>Y1</t>
  </si>
  <si>
    <t>Y2</t>
  </si>
  <si>
    <t>Y3</t>
  </si>
  <si>
    <t>S2</t>
  </si>
  <si>
    <t>S3</t>
  </si>
  <si>
    <t>Y4</t>
  </si>
  <si>
    <t>Marseille</t>
  </si>
  <si>
    <t>Paris</t>
  </si>
  <si>
    <t>Lyon</t>
  </si>
  <si>
    <t>Fonction économique</t>
  </si>
  <si>
    <t>Conclusion :</t>
  </si>
  <si>
    <t>Il faut donc utiliser</t>
  </si>
  <si>
    <t>Le coût correspondant est :</t>
  </si>
  <si>
    <t>Il faut donc transporter</t>
  </si>
  <si>
    <t>tonnes/sem de</t>
  </si>
  <si>
    <t>à</t>
  </si>
  <si>
    <t>tonnes/sem du</t>
  </si>
  <si>
    <t>Havre</t>
  </si>
  <si>
    <t>Strasbourg</t>
  </si>
  <si>
    <t>barils</t>
  </si>
  <si>
    <t>A</t>
  </si>
  <si>
    <t>de</t>
  </si>
  <si>
    <t>pour</t>
  </si>
  <si>
    <t>B</t>
  </si>
  <si>
    <t>C</t>
  </si>
  <si>
    <t>Soit au total</t>
  </si>
  <si>
    <t>barils de A</t>
  </si>
  <si>
    <t>barils de B</t>
  </si>
  <si>
    <t>barils de C</t>
  </si>
  <si>
    <t>K€</t>
  </si>
  <si>
    <t>1-er membre</t>
  </si>
  <si>
    <t>2-ième membre</t>
  </si>
  <si>
    <t>Variables de décision</t>
  </si>
  <si>
    <t>Nom</t>
  </si>
  <si>
    <t>Valeur</t>
  </si>
  <si>
    <t>Cellule</t>
  </si>
  <si>
    <t>Cellules variables</t>
  </si>
  <si>
    <t>$B$6</t>
  </si>
  <si>
    <t>Valeur X1</t>
  </si>
  <si>
    <t>$C$6</t>
  </si>
  <si>
    <t>Valeur X2</t>
  </si>
  <si>
    <t>$D$9</t>
  </si>
  <si>
    <t>$D$10</t>
  </si>
  <si>
    <t>$D$11</t>
  </si>
  <si>
    <t>Microsoft Excel 12.0 Rapport de la sensibilité</t>
  </si>
  <si>
    <t>Finale</t>
  </si>
  <si>
    <t>Réduit</t>
  </si>
  <si>
    <t>Coût</t>
  </si>
  <si>
    <t>Objectif</t>
  </si>
  <si>
    <t>Coefficient</t>
  </si>
  <si>
    <t>Admissible</t>
  </si>
  <si>
    <t>Augmentation</t>
  </si>
  <si>
    <t>Réduction</t>
  </si>
  <si>
    <t>Ombre</t>
  </si>
  <si>
    <t>Contrainte</t>
  </si>
  <si>
    <t>à droite</t>
  </si>
  <si>
    <t>Phosphore</t>
  </si>
  <si>
    <t>Potassium</t>
  </si>
  <si>
    <t>Azote</t>
  </si>
  <si>
    <t>Un problème de production d'engrais</t>
  </si>
  <si>
    <t>Feuille: [Exemples P.L (version 1).xls]engrais</t>
  </si>
  <si>
    <t>Phosphore 1-er membre</t>
  </si>
  <si>
    <t>Potassium 1-er membre</t>
  </si>
  <si>
    <t>Azote 1-er membre</t>
  </si>
  <si>
    <t>Date du rapport: 19/04/2009 23:15:01</t>
  </si>
  <si>
    <t>Lille</t>
  </si>
  <si>
    <t>Bordeaux</t>
  </si>
  <si>
    <t>Grenoble</t>
  </si>
  <si>
    <t>Rouen</t>
  </si>
  <si>
    <t>Toulouse</t>
  </si>
  <si>
    <t>Un problème de transport</t>
  </si>
  <si>
    <t>Nom :</t>
  </si>
  <si>
    <t>Valeur :</t>
  </si>
  <si>
    <r>
      <t>X</t>
    </r>
    <r>
      <rPr>
        <vertAlign val="subscript"/>
        <sz val="10"/>
        <rFont val="Arial"/>
        <family val="2"/>
      </rPr>
      <t>LG</t>
    </r>
  </si>
  <si>
    <r>
      <t>X</t>
    </r>
    <r>
      <rPr>
        <vertAlign val="subscript"/>
        <sz val="10"/>
        <rFont val="Arial"/>
        <family val="2"/>
      </rPr>
      <t>LR</t>
    </r>
  </si>
  <si>
    <r>
      <t>X</t>
    </r>
    <r>
      <rPr>
        <vertAlign val="subscript"/>
        <sz val="10"/>
        <rFont val="Arial"/>
        <family val="2"/>
      </rPr>
      <t>LT</t>
    </r>
  </si>
  <si>
    <r>
      <t>X</t>
    </r>
    <r>
      <rPr>
        <vertAlign val="subscript"/>
        <sz val="10"/>
        <rFont val="Arial"/>
        <family val="2"/>
      </rPr>
      <t>SG</t>
    </r>
  </si>
  <si>
    <r>
      <t>X</t>
    </r>
    <r>
      <rPr>
        <vertAlign val="subscript"/>
        <sz val="10"/>
        <rFont val="Arial"/>
        <family val="2"/>
      </rPr>
      <t>SR</t>
    </r>
  </si>
  <si>
    <r>
      <t>X</t>
    </r>
    <r>
      <rPr>
        <vertAlign val="subscript"/>
        <sz val="10"/>
        <rFont val="Arial"/>
        <family val="2"/>
      </rPr>
      <t>ST</t>
    </r>
  </si>
  <si>
    <r>
      <t>X</t>
    </r>
    <r>
      <rPr>
        <vertAlign val="subscript"/>
        <sz val="10"/>
        <rFont val="Arial"/>
        <family val="2"/>
      </rPr>
      <t>BG</t>
    </r>
  </si>
  <si>
    <r>
      <t>X</t>
    </r>
    <r>
      <rPr>
        <vertAlign val="subscript"/>
        <sz val="10"/>
        <rFont val="Arial"/>
        <family val="2"/>
      </rPr>
      <t>BR</t>
    </r>
  </si>
  <si>
    <r>
      <t>X</t>
    </r>
    <r>
      <rPr>
        <vertAlign val="subscript"/>
        <sz val="10"/>
        <rFont val="Arial"/>
        <family val="2"/>
      </rPr>
      <t>BT</t>
    </r>
  </si>
  <si>
    <t>Fonction Economique</t>
  </si>
  <si>
    <t>composition 1 dans A</t>
  </si>
  <si>
    <t>disponibilité 1</t>
  </si>
  <si>
    <t>disponibilité 2</t>
  </si>
  <si>
    <t>disponibilité 3</t>
  </si>
  <si>
    <t>composition 2 dans A</t>
  </si>
  <si>
    <t>composition 3 dans A</t>
  </si>
  <si>
    <t>composition 1 dans B</t>
  </si>
  <si>
    <t>composition 2 dans B</t>
  </si>
  <si>
    <t>composition 1 dans C</t>
  </si>
  <si>
    <r>
      <t>X</t>
    </r>
    <r>
      <rPr>
        <vertAlign val="subscript"/>
        <sz val="10"/>
        <rFont val="Arial"/>
        <family val="2"/>
      </rPr>
      <t>1A</t>
    </r>
  </si>
  <si>
    <r>
      <t>X</t>
    </r>
    <r>
      <rPr>
        <vertAlign val="subscript"/>
        <sz val="10"/>
        <rFont val="Arial"/>
        <family val="2"/>
      </rPr>
      <t>1B</t>
    </r>
  </si>
  <si>
    <r>
      <t>X</t>
    </r>
    <r>
      <rPr>
        <vertAlign val="subscript"/>
        <sz val="10"/>
        <rFont val="Arial"/>
        <family val="2"/>
      </rPr>
      <t>1C</t>
    </r>
  </si>
  <si>
    <r>
      <t>X</t>
    </r>
    <r>
      <rPr>
        <vertAlign val="subscript"/>
        <sz val="10"/>
        <rFont val="Arial"/>
        <family val="2"/>
      </rPr>
      <t>2A</t>
    </r>
  </si>
  <si>
    <r>
      <t>X</t>
    </r>
    <r>
      <rPr>
        <vertAlign val="subscript"/>
        <sz val="10"/>
        <rFont val="Arial"/>
        <family val="2"/>
      </rPr>
      <t>2B</t>
    </r>
  </si>
  <si>
    <r>
      <t>X</t>
    </r>
    <r>
      <rPr>
        <vertAlign val="subscript"/>
        <sz val="10"/>
        <rFont val="Arial"/>
        <family val="2"/>
      </rPr>
      <t>2C</t>
    </r>
  </si>
  <si>
    <r>
      <t>X</t>
    </r>
    <r>
      <rPr>
        <vertAlign val="subscript"/>
        <sz val="10"/>
        <rFont val="Arial"/>
        <family val="2"/>
      </rPr>
      <t>3A</t>
    </r>
  </si>
  <si>
    <r>
      <t>X</t>
    </r>
    <r>
      <rPr>
        <vertAlign val="subscript"/>
        <sz val="10"/>
        <rFont val="Arial"/>
        <family val="2"/>
      </rPr>
      <t>3B</t>
    </r>
  </si>
  <si>
    <r>
      <t>X</t>
    </r>
    <r>
      <rPr>
        <vertAlign val="subscript"/>
        <sz val="10"/>
        <rFont val="Arial"/>
        <family val="2"/>
      </rPr>
      <t>3C</t>
    </r>
  </si>
  <si>
    <t>conservation 1</t>
  </si>
  <si>
    <t>conservation 2</t>
  </si>
  <si>
    <t>conservation 3</t>
  </si>
  <si>
    <t>conservation 4</t>
  </si>
  <si>
    <t>Heures normales T1</t>
  </si>
  <si>
    <t>Heures sup. T2</t>
  </si>
  <si>
    <t>Heures normales T3</t>
  </si>
  <si>
    <t>Heures sup. T4</t>
  </si>
  <si>
    <t>Heures sup. T3</t>
  </si>
  <si>
    <t>Heures normales T4</t>
  </si>
  <si>
    <t>Heures sup. T1</t>
  </si>
  <si>
    <t>Heures normales T2</t>
  </si>
  <si>
    <t>stock 1</t>
  </si>
  <si>
    <t>stock 2</t>
  </si>
  <si>
    <t>stock 3</t>
  </si>
  <si>
    <t>S1</t>
  </si>
  <si>
    <t>Un problème de mélange</t>
  </si>
  <si>
    <t>Un problème de planification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</si>
</sst>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4"/>
      <color indexed="12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4"/>
      <color indexed="21"/>
      <name val="Arial"/>
      <family val="2"/>
    </font>
    <font>
      <b/>
      <u val="single"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8"/>
      <name val="Arial"/>
      <family val="2"/>
    </font>
    <font>
      <vertAlign val="subscript"/>
      <sz val="10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12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8" fillId="0" borderId="0" xfId="0" applyFont="1" applyAlignment="1">
      <alignment/>
    </xf>
    <xf numFmtId="41" fontId="0" fillId="0" borderId="10" xfId="5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1" fontId="3" fillId="0" borderId="0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center"/>
    </xf>
    <xf numFmtId="41" fontId="20" fillId="0" borderId="10" xfId="0" applyNumberFormat="1" applyFont="1" applyBorder="1" applyAlignment="1">
      <alignment horizontal="center"/>
    </xf>
    <xf numFmtId="41" fontId="20" fillId="0" borderId="10" xfId="50" applyNumberFormat="1" applyFont="1" applyBorder="1" applyAlignment="1">
      <alignment horizontal="right"/>
    </xf>
    <xf numFmtId="41" fontId="6" fillId="0" borderId="0" xfId="0" applyNumberFormat="1" applyFont="1" applyAlignment="1">
      <alignment horizontal="center"/>
    </xf>
    <xf numFmtId="41" fontId="0" fillId="0" borderId="0" xfId="50" applyNumberFormat="1" applyAlignment="1">
      <alignment/>
    </xf>
    <xf numFmtId="41" fontId="30" fillId="0" borderId="0" xfId="0" applyNumberFormat="1" applyFont="1" applyAlignment="1">
      <alignment horizontal="center"/>
    </xf>
    <xf numFmtId="41" fontId="31" fillId="0" borderId="10" xfId="50" applyNumberFormat="1" applyFont="1" applyBorder="1" applyAlignment="1">
      <alignment horizontal="center"/>
    </xf>
    <xf numFmtId="41" fontId="12" fillId="0" borderId="10" xfId="0" applyNumberFormat="1" applyFont="1" applyBorder="1" applyAlignment="1">
      <alignment horizontal="center"/>
    </xf>
    <xf numFmtId="41" fontId="12" fillId="0" borderId="13" xfId="0" applyNumberFormat="1" applyFont="1" applyBorder="1" applyAlignment="1">
      <alignment horizontal="center"/>
    </xf>
    <xf numFmtId="41" fontId="30" fillId="24" borderId="10" xfId="5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4" max="4" width="14.421875" style="0" customWidth="1"/>
    <col min="5" max="5" width="15.140625" style="0" customWidth="1"/>
  </cols>
  <sheetData>
    <row r="1" spans="1:6" ht="15.75">
      <c r="A1" s="64" t="s">
        <v>65</v>
      </c>
      <c r="B1" s="32"/>
      <c r="C1" s="32"/>
      <c r="D1" s="16"/>
      <c r="E1" s="16"/>
      <c r="F1" s="16"/>
    </row>
    <row r="2" spans="1:6" ht="12.75">
      <c r="A2" s="32"/>
      <c r="B2" s="32"/>
      <c r="C2" s="32"/>
      <c r="D2" s="16"/>
      <c r="E2" s="16"/>
      <c r="F2" s="16"/>
    </row>
    <row r="3" spans="1:6" ht="18" customHeight="1">
      <c r="A3" s="33" t="s">
        <v>38</v>
      </c>
      <c r="B3" s="32"/>
      <c r="C3" s="32"/>
      <c r="D3" s="16"/>
      <c r="E3" s="16"/>
      <c r="F3" s="16"/>
    </row>
    <row r="4" spans="1:8" s="8" customFormat="1" ht="18.75" customHeight="1">
      <c r="A4" s="34" t="s">
        <v>39</v>
      </c>
      <c r="B4" s="35" t="s">
        <v>0</v>
      </c>
      <c r="C4" s="35" t="s">
        <v>1</v>
      </c>
      <c r="D4" s="17"/>
      <c r="E4" s="17"/>
      <c r="F4" s="17"/>
      <c r="G4" s="9"/>
      <c r="H4" s="9"/>
    </row>
    <row r="5" spans="1:6" s="8" customFormat="1" ht="18">
      <c r="A5" s="34" t="s">
        <v>40</v>
      </c>
      <c r="B5" s="35">
        <v>60</v>
      </c>
      <c r="C5" s="35">
        <v>14.999999999999998</v>
      </c>
      <c r="D5" s="16"/>
      <c r="E5" s="16"/>
      <c r="F5" s="16"/>
    </row>
    <row r="6" spans="1:6" s="8" customFormat="1" ht="15" customHeight="1">
      <c r="A6" s="16"/>
      <c r="B6" s="18"/>
      <c r="C6" s="18"/>
      <c r="D6" s="16"/>
      <c r="E6" s="16"/>
      <c r="F6" s="16"/>
    </row>
    <row r="7" spans="1:6" s="8" customFormat="1" ht="18">
      <c r="A7" s="26" t="s">
        <v>2</v>
      </c>
      <c r="B7" s="22"/>
      <c r="C7" s="22"/>
      <c r="D7" s="22" t="s">
        <v>36</v>
      </c>
      <c r="E7" s="22" t="s">
        <v>37</v>
      </c>
      <c r="F7" s="16"/>
    </row>
    <row r="8" spans="1:6" s="8" customFormat="1" ht="18">
      <c r="A8" s="23" t="s">
        <v>62</v>
      </c>
      <c r="B8" s="24">
        <v>0.4</v>
      </c>
      <c r="C8" s="24">
        <v>0</v>
      </c>
      <c r="D8" s="25">
        <f>SUMPRODUCT($B$5:$C$5,B8:C8)</f>
        <v>24</v>
      </c>
      <c r="E8" s="25">
        <v>24</v>
      </c>
      <c r="F8" s="16"/>
    </row>
    <row r="9" spans="1:6" s="8" customFormat="1" ht="18">
      <c r="A9" s="23" t="s">
        <v>63</v>
      </c>
      <c r="B9" s="24">
        <v>0</v>
      </c>
      <c r="C9" s="24">
        <v>0.2</v>
      </c>
      <c r="D9" s="25">
        <f>SUMPRODUCT($B$5:$C$5,B9:C9)</f>
        <v>3</v>
      </c>
      <c r="E9" s="25">
        <v>8</v>
      </c>
      <c r="F9" s="16"/>
    </row>
    <row r="10" spans="1:6" s="8" customFormat="1" ht="18">
      <c r="A10" s="23" t="s">
        <v>64</v>
      </c>
      <c r="B10" s="24">
        <v>0.6</v>
      </c>
      <c r="C10" s="24">
        <v>0.8</v>
      </c>
      <c r="D10" s="25">
        <f>SUMPRODUCT($B$5:$C$5,B10:C10)</f>
        <v>48</v>
      </c>
      <c r="E10" s="25">
        <v>48</v>
      </c>
      <c r="F10" s="16"/>
    </row>
    <row r="11" spans="1:6" s="8" customFormat="1" ht="18">
      <c r="A11" s="16"/>
      <c r="B11" s="17"/>
      <c r="C11" s="17"/>
      <c r="D11" s="19"/>
      <c r="E11" s="19"/>
      <c r="F11" s="16"/>
    </row>
    <row r="12" spans="1:6" s="8" customFormat="1" ht="18.75" thickBot="1">
      <c r="A12" s="29" t="s">
        <v>15</v>
      </c>
      <c r="B12" s="27"/>
      <c r="C12" s="27"/>
      <c r="D12" s="28" t="s">
        <v>3</v>
      </c>
      <c r="E12" s="16"/>
      <c r="F12" s="16"/>
    </row>
    <row r="13" spans="1:6" s="8" customFormat="1" ht="18.75" thickBot="1">
      <c r="A13"/>
      <c r="B13" s="31">
        <v>3</v>
      </c>
      <c r="C13" s="31">
        <v>2</v>
      </c>
      <c r="D13" s="30">
        <f>SUMPRODUCT($B$5:$C$5,B13:C13)</f>
        <v>210</v>
      </c>
      <c r="E13" s="16"/>
      <c r="F13" s="16"/>
    </row>
    <row r="14" spans="1:10" ht="18">
      <c r="A14" s="16"/>
      <c r="B14" s="16"/>
      <c r="C14" s="16"/>
      <c r="D14" s="16"/>
      <c r="E14" s="16"/>
      <c r="F14" s="16"/>
      <c r="H14" s="8"/>
      <c r="J14" s="8"/>
    </row>
    <row r="15" spans="1:10" ht="18">
      <c r="A15" s="20"/>
      <c r="B15" s="21"/>
      <c r="C15" s="21"/>
      <c r="D15" s="21"/>
      <c r="E15" s="16"/>
      <c r="F15" s="16"/>
      <c r="H15" s="8"/>
      <c r="J15" s="8"/>
    </row>
    <row r="16" spans="1:10" ht="18">
      <c r="A16" s="21"/>
      <c r="B16" s="16"/>
      <c r="C16" s="21"/>
      <c r="D16" s="21"/>
      <c r="E16" s="16"/>
      <c r="F16" s="16"/>
      <c r="H16" s="8"/>
      <c r="J16" s="8"/>
    </row>
    <row r="17" spans="1:10" ht="18">
      <c r="A17" s="21"/>
      <c r="B17" s="16"/>
      <c r="C17" s="21"/>
      <c r="D17" s="21"/>
      <c r="E17" s="16"/>
      <c r="F17" s="16"/>
      <c r="H17" s="8"/>
      <c r="J17" s="8"/>
    </row>
    <row r="18" spans="1:10" ht="18">
      <c r="A18" s="21"/>
      <c r="B18" s="16"/>
      <c r="C18" s="21"/>
      <c r="D18" s="21"/>
      <c r="E18" s="16"/>
      <c r="F18" s="16"/>
      <c r="H18" s="8"/>
      <c r="J18" s="8"/>
    </row>
    <row r="19" spans="8:10" ht="18">
      <c r="H19" s="8"/>
      <c r="J19" s="8"/>
    </row>
    <row r="20" spans="8:10" ht="18">
      <c r="H20" s="8"/>
      <c r="J20" s="8"/>
    </row>
    <row r="21" spans="8:10" ht="18">
      <c r="H21" s="8"/>
      <c r="J21" s="8"/>
    </row>
    <row r="22" ht="18">
      <c r="J22" s="8"/>
    </row>
    <row r="23" ht="18">
      <c r="J23" s="8"/>
    </row>
  </sheetData>
  <sheetProtection/>
  <printOptions heading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N17" sqref="N17"/>
    </sheetView>
  </sheetViews>
  <sheetFormatPr defaultColWidth="11.421875" defaultRowHeight="12.75"/>
  <cols>
    <col min="1" max="1" width="15.421875" style="0" customWidth="1"/>
    <col min="2" max="10" width="5.7109375" style="0" customWidth="1"/>
    <col min="12" max="12" width="14.00390625" style="0" customWidth="1"/>
  </cols>
  <sheetData>
    <row r="1" ht="15.75">
      <c r="A1" s="48" t="s">
        <v>76</v>
      </c>
    </row>
    <row r="4" ht="15.75">
      <c r="A4" s="33" t="s">
        <v>38</v>
      </c>
    </row>
    <row r="5" spans="1:10" ht="15.75">
      <c r="A5" s="39" t="s">
        <v>77</v>
      </c>
      <c r="B5" s="40" t="s">
        <v>79</v>
      </c>
      <c r="C5" s="40" t="s">
        <v>80</v>
      </c>
      <c r="D5" s="40" t="s">
        <v>81</v>
      </c>
      <c r="E5" s="40" t="s">
        <v>82</v>
      </c>
      <c r="F5" s="40" t="s">
        <v>83</v>
      </c>
      <c r="G5" s="40" t="s">
        <v>84</v>
      </c>
      <c r="H5" s="40" t="s">
        <v>85</v>
      </c>
      <c r="I5" s="40" t="s">
        <v>86</v>
      </c>
      <c r="J5" s="40" t="s">
        <v>87</v>
      </c>
    </row>
    <row r="6" spans="1:10" ht="12.75">
      <c r="A6" s="39" t="s">
        <v>78</v>
      </c>
      <c r="B6" s="40">
        <v>0</v>
      </c>
      <c r="C6" s="40">
        <v>3000</v>
      </c>
      <c r="D6" s="40">
        <v>0</v>
      </c>
      <c r="E6" s="40">
        <v>5000</v>
      </c>
      <c r="F6" s="40">
        <v>0</v>
      </c>
      <c r="G6" s="40">
        <v>0</v>
      </c>
      <c r="H6" s="40">
        <v>1000</v>
      </c>
      <c r="I6" s="40">
        <v>0</v>
      </c>
      <c r="J6" s="40">
        <v>2000</v>
      </c>
    </row>
    <row r="7" spans="1:5" ht="15">
      <c r="A7" s="1"/>
      <c r="B7" s="2"/>
      <c r="C7" s="2"/>
      <c r="D7" s="1"/>
      <c r="E7" s="1"/>
    </row>
    <row r="8" spans="1:12" ht="15.75">
      <c r="A8" s="26" t="s">
        <v>2</v>
      </c>
      <c r="B8" s="2"/>
      <c r="C8" s="2"/>
      <c r="K8" s="22" t="s">
        <v>36</v>
      </c>
      <c r="L8" s="22" t="s">
        <v>37</v>
      </c>
    </row>
    <row r="9" spans="1:12" ht="12.75">
      <c r="A9" s="23" t="s">
        <v>71</v>
      </c>
      <c r="B9" s="24">
        <v>1</v>
      </c>
      <c r="C9" s="24">
        <v>1</v>
      </c>
      <c r="D9" s="24">
        <v>1</v>
      </c>
      <c r="E9" s="43"/>
      <c r="F9" s="43"/>
      <c r="G9" s="43"/>
      <c r="H9" s="43"/>
      <c r="I9" s="43"/>
      <c r="J9" s="43"/>
      <c r="K9" s="44">
        <f>SUMPRODUCT($B$6:$J$6,B9:J9)</f>
        <v>3000</v>
      </c>
      <c r="L9" s="44">
        <v>3000</v>
      </c>
    </row>
    <row r="10" spans="1:12" ht="12.75">
      <c r="A10" s="23" t="s">
        <v>24</v>
      </c>
      <c r="B10" s="24"/>
      <c r="C10" s="24"/>
      <c r="D10" s="43"/>
      <c r="E10" s="43">
        <v>1</v>
      </c>
      <c r="F10" s="43">
        <v>1</v>
      </c>
      <c r="G10" s="43">
        <v>1</v>
      </c>
      <c r="H10" s="43"/>
      <c r="I10" s="43"/>
      <c r="J10" s="43"/>
      <c r="K10" s="44">
        <f aca="true" t="shared" si="0" ref="K10:K17">SUMPRODUCT($B$6:$J$6,B10:J10)</f>
        <v>5000</v>
      </c>
      <c r="L10" s="44">
        <v>5000</v>
      </c>
    </row>
    <row r="11" spans="1:12" ht="12.75">
      <c r="A11" s="23" t="s">
        <v>72</v>
      </c>
      <c r="B11" s="24"/>
      <c r="C11" s="24"/>
      <c r="D11" s="43"/>
      <c r="E11" s="43"/>
      <c r="F11" s="43"/>
      <c r="G11" s="43"/>
      <c r="H11" s="43">
        <v>1</v>
      </c>
      <c r="I11" s="43">
        <v>1</v>
      </c>
      <c r="J11" s="43">
        <v>1</v>
      </c>
      <c r="K11" s="44">
        <f t="shared" si="0"/>
        <v>3000</v>
      </c>
      <c r="L11" s="44">
        <v>4000</v>
      </c>
    </row>
    <row r="12" spans="1:12" ht="12.75">
      <c r="A12" s="23" t="s">
        <v>73</v>
      </c>
      <c r="B12" s="24">
        <v>1</v>
      </c>
      <c r="C12" s="24"/>
      <c r="D12" s="43"/>
      <c r="E12" s="43">
        <v>1</v>
      </c>
      <c r="F12" s="43"/>
      <c r="G12" s="43"/>
      <c r="H12" s="43">
        <v>1</v>
      </c>
      <c r="I12" s="43"/>
      <c r="J12" s="43"/>
      <c r="K12" s="44">
        <f t="shared" si="0"/>
        <v>6000</v>
      </c>
      <c r="L12" s="44">
        <v>6000</v>
      </c>
    </row>
    <row r="13" spans="1:12" ht="12.75">
      <c r="A13" s="23" t="s">
        <v>74</v>
      </c>
      <c r="B13" s="24"/>
      <c r="C13" s="24">
        <v>1</v>
      </c>
      <c r="D13" s="43"/>
      <c r="E13" s="43"/>
      <c r="F13" s="43">
        <v>1</v>
      </c>
      <c r="G13" s="43"/>
      <c r="H13" s="43"/>
      <c r="I13" s="43">
        <v>1</v>
      </c>
      <c r="J13" s="43"/>
      <c r="K13" s="44">
        <f t="shared" si="0"/>
        <v>3000</v>
      </c>
      <c r="L13" s="44">
        <v>3000</v>
      </c>
    </row>
    <row r="14" spans="1:12" ht="12.75">
      <c r="A14" s="23" t="s">
        <v>75</v>
      </c>
      <c r="B14" s="24"/>
      <c r="C14" s="24"/>
      <c r="D14" s="43">
        <v>1</v>
      </c>
      <c r="E14" s="43"/>
      <c r="F14" s="43"/>
      <c r="G14" s="43">
        <v>1</v>
      </c>
      <c r="H14" s="43"/>
      <c r="I14" s="43"/>
      <c r="J14" s="43">
        <v>1</v>
      </c>
      <c r="K14" s="44">
        <f t="shared" si="0"/>
        <v>2000</v>
      </c>
      <c r="L14" s="44">
        <v>2000</v>
      </c>
    </row>
    <row r="15" spans="1:12" ht="12.75">
      <c r="A15" s="23"/>
      <c r="B15" s="45"/>
      <c r="C15" s="45"/>
      <c r="D15" s="46"/>
      <c r="E15" s="46"/>
      <c r="F15" s="46"/>
      <c r="G15" s="46"/>
      <c r="H15" s="46"/>
      <c r="I15" s="46"/>
      <c r="J15" s="46"/>
      <c r="K15" s="47"/>
      <c r="L15" s="47"/>
    </row>
    <row r="16" spans="1:11" ht="18">
      <c r="A16" s="51" t="s">
        <v>88</v>
      </c>
      <c r="B16" s="54"/>
      <c r="C16" s="54"/>
      <c r="D16" s="56"/>
      <c r="E16" s="54"/>
      <c r="F16" s="56"/>
      <c r="G16" s="56"/>
      <c r="H16" s="56"/>
      <c r="I16" s="56"/>
      <c r="J16" s="56"/>
      <c r="K16" s="57" t="s">
        <v>3</v>
      </c>
    </row>
    <row r="17" spans="1:11" ht="18">
      <c r="A17" s="52"/>
      <c r="B17" s="58">
        <v>7</v>
      </c>
      <c r="C17" s="58">
        <v>4</v>
      </c>
      <c r="D17" s="58">
        <v>8</v>
      </c>
      <c r="E17" s="58">
        <v>5</v>
      </c>
      <c r="F17" s="58">
        <v>7</v>
      </c>
      <c r="G17" s="58">
        <v>9</v>
      </c>
      <c r="H17" s="59">
        <v>6</v>
      </c>
      <c r="I17" s="59">
        <v>7</v>
      </c>
      <c r="J17" s="59">
        <v>3</v>
      </c>
      <c r="K17" s="60">
        <f t="shared" si="0"/>
        <v>49000</v>
      </c>
    </row>
    <row r="19" spans="1:4" ht="18">
      <c r="A19" s="15" t="s">
        <v>16</v>
      </c>
      <c r="B19" s="14"/>
      <c r="C19" s="14"/>
      <c r="D19" s="14"/>
    </row>
    <row r="20" spans="1:10" ht="18">
      <c r="A20" s="14" t="s">
        <v>19</v>
      </c>
      <c r="C20" s="14">
        <f>B6</f>
        <v>0</v>
      </c>
      <c r="D20" s="14" t="s">
        <v>20</v>
      </c>
      <c r="G20" s="14" t="s">
        <v>12</v>
      </c>
      <c r="H20" s="14"/>
      <c r="I20" s="14" t="s">
        <v>21</v>
      </c>
      <c r="J20" s="14" t="s">
        <v>13</v>
      </c>
    </row>
    <row r="21" spans="1:10" ht="18">
      <c r="A21" s="14"/>
      <c r="C21" s="14">
        <f>C6</f>
        <v>3000</v>
      </c>
      <c r="D21" s="14" t="s">
        <v>20</v>
      </c>
      <c r="G21" s="14" t="s">
        <v>12</v>
      </c>
      <c r="H21" s="14"/>
      <c r="I21" s="14" t="s">
        <v>21</v>
      </c>
      <c r="J21" s="14" t="s">
        <v>24</v>
      </c>
    </row>
    <row r="22" spans="3:10" ht="18">
      <c r="C22" s="14">
        <f>D6</f>
        <v>0</v>
      </c>
      <c r="D22" s="14" t="s">
        <v>20</v>
      </c>
      <c r="G22" s="14" t="s">
        <v>12</v>
      </c>
      <c r="H22" s="14"/>
      <c r="I22" s="14" t="s">
        <v>21</v>
      </c>
      <c r="J22" s="14" t="s">
        <v>14</v>
      </c>
    </row>
    <row r="23" spans="3:10" ht="18">
      <c r="C23" s="14">
        <f>E6</f>
        <v>5000</v>
      </c>
      <c r="D23" s="14" t="s">
        <v>22</v>
      </c>
      <c r="G23" s="14" t="s">
        <v>23</v>
      </c>
      <c r="I23" s="14" t="s">
        <v>21</v>
      </c>
      <c r="J23" s="14" t="s">
        <v>13</v>
      </c>
    </row>
    <row r="24" spans="3:10" ht="18">
      <c r="C24" s="14">
        <f>F6</f>
        <v>0</v>
      </c>
      <c r="D24" s="14" t="s">
        <v>22</v>
      </c>
      <c r="G24" s="14" t="s">
        <v>23</v>
      </c>
      <c r="I24" s="14" t="s">
        <v>21</v>
      </c>
      <c r="J24" s="14" t="s">
        <v>24</v>
      </c>
    </row>
    <row r="25" spans="3:10" ht="18">
      <c r="C25" s="14">
        <f>G6</f>
        <v>0</v>
      </c>
      <c r="D25" s="14" t="s">
        <v>22</v>
      </c>
      <c r="G25" s="14" t="s">
        <v>23</v>
      </c>
      <c r="I25" s="14" t="s">
        <v>21</v>
      </c>
      <c r="J25" s="14" t="s">
        <v>14</v>
      </c>
    </row>
    <row r="27" spans="1:7" ht="18">
      <c r="A27" s="14" t="s">
        <v>18</v>
      </c>
      <c r="E27" s="14">
        <f>K17</f>
        <v>49000</v>
      </c>
      <c r="G27" s="14" t="s">
        <v>35</v>
      </c>
    </row>
    <row r="30" ht="18">
      <c r="E30" s="14"/>
    </row>
  </sheetData>
  <sheetProtection/>
  <printOptions heading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8" sqref="A8"/>
    </sheetView>
  </sheetViews>
  <sheetFormatPr defaultColWidth="11.421875" defaultRowHeight="12.75"/>
  <cols>
    <col min="1" max="1" width="21.00390625" style="4" customWidth="1"/>
    <col min="2" max="2" width="9.28125" style="5" bestFit="1" customWidth="1"/>
    <col min="3" max="3" width="9.00390625" style="5" customWidth="1"/>
    <col min="4" max="4" width="6.57421875" style="5" customWidth="1"/>
    <col min="5" max="5" width="7.57421875" style="5" customWidth="1"/>
    <col min="6" max="6" width="9.28125" style="5" bestFit="1" customWidth="1"/>
    <col min="7" max="7" width="6.140625" style="5" customWidth="1"/>
    <col min="8" max="8" width="9.28125" style="5" bestFit="1" customWidth="1"/>
    <col min="9" max="9" width="6.7109375" style="5" bestFit="1" customWidth="1"/>
    <col min="10" max="10" width="5.7109375" style="5" bestFit="1" customWidth="1"/>
    <col min="11" max="11" width="12.57421875" style="0" bestFit="1" customWidth="1"/>
    <col min="12" max="12" width="15.00390625" style="0" bestFit="1" customWidth="1"/>
    <col min="14" max="14" width="2.28125" style="0" bestFit="1" customWidth="1"/>
    <col min="15" max="15" width="4.00390625" style="0" bestFit="1" customWidth="1"/>
  </cols>
  <sheetData>
    <row r="1" ht="18">
      <c r="A1" s="50" t="s">
        <v>123</v>
      </c>
    </row>
    <row r="2" ht="18">
      <c r="A2" s="11"/>
    </row>
    <row r="3" ht="12.75" customHeight="1">
      <c r="A3" s="33" t="s">
        <v>38</v>
      </c>
    </row>
    <row r="4" spans="1:10" ht="15.75">
      <c r="A4" s="39" t="s">
        <v>39</v>
      </c>
      <c r="B4" s="40" t="s">
        <v>98</v>
      </c>
      <c r="C4" s="40" t="s">
        <v>99</v>
      </c>
      <c r="D4" s="40" t="s">
        <v>100</v>
      </c>
      <c r="E4" s="40" t="s">
        <v>101</v>
      </c>
      <c r="F4" s="40" t="s">
        <v>102</v>
      </c>
      <c r="G4" s="40" t="s">
        <v>103</v>
      </c>
      <c r="H4" s="40" t="s">
        <v>104</v>
      </c>
      <c r="I4" s="40" t="s">
        <v>105</v>
      </c>
      <c r="J4" s="40" t="s">
        <v>106</v>
      </c>
    </row>
    <row r="5" spans="1:12" ht="12.75">
      <c r="A5" s="39" t="s">
        <v>40</v>
      </c>
      <c r="B5" s="65">
        <v>12857.142857142853</v>
      </c>
      <c r="C5" s="65">
        <v>7142.857142857146</v>
      </c>
      <c r="D5" s="65">
        <v>0</v>
      </c>
      <c r="E5" s="65">
        <v>0</v>
      </c>
      <c r="F5" s="65">
        <v>40000</v>
      </c>
      <c r="G5" s="65">
        <v>0</v>
      </c>
      <c r="H5" s="65">
        <v>30000</v>
      </c>
      <c r="I5" s="65">
        <v>0</v>
      </c>
      <c r="J5" s="65">
        <v>0</v>
      </c>
      <c r="K5" s="66"/>
      <c r="L5" s="66"/>
    </row>
    <row r="6" spans="1:12" ht="15.75">
      <c r="A6" s="3"/>
      <c r="B6" s="67"/>
      <c r="C6" s="67"/>
      <c r="D6" s="67"/>
      <c r="E6" s="67"/>
      <c r="F6" s="67"/>
      <c r="G6" s="67"/>
      <c r="H6" s="67"/>
      <c r="I6" s="67"/>
      <c r="J6" s="67"/>
      <c r="K6" s="66"/>
      <c r="L6" s="66"/>
    </row>
    <row r="7" spans="1:12" ht="18">
      <c r="A7" s="10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9" t="s">
        <v>36</v>
      </c>
      <c r="L7" s="69" t="s">
        <v>37</v>
      </c>
    </row>
    <row r="8" spans="1:12" ht="12.75">
      <c r="A8" s="23" t="s">
        <v>90</v>
      </c>
      <c r="B8" s="70">
        <v>1</v>
      </c>
      <c r="C8" s="70">
        <v>1</v>
      </c>
      <c r="D8" s="70">
        <v>1</v>
      </c>
      <c r="E8" s="70"/>
      <c r="F8" s="70"/>
      <c r="G8" s="70"/>
      <c r="H8" s="70"/>
      <c r="I8" s="70"/>
      <c r="J8" s="70"/>
      <c r="K8" s="71">
        <f aca="true" t="shared" si="0" ref="K8:K16">SUMPRODUCT(B8:J8,$B$5:$J$5)</f>
        <v>20000</v>
      </c>
      <c r="L8" s="71">
        <v>20000</v>
      </c>
    </row>
    <row r="9" spans="1:12" ht="12.75">
      <c r="A9" s="23" t="s">
        <v>91</v>
      </c>
      <c r="B9" s="70"/>
      <c r="C9" s="70"/>
      <c r="D9" s="70"/>
      <c r="E9" s="70">
        <v>1</v>
      </c>
      <c r="F9" s="70">
        <v>1</v>
      </c>
      <c r="G9" s="70">
        <v>1</v>
      </c>
      <c r="H9" s="70"/>
      <c r="I9" s="70"/>
      <c r="J9" s="70"/>
      <c r="K9" s="71">
        <f t="shared" si="0"/>
        <v>40000</v>
      </c>
      <c r="L9" s="71">
        <v>40000</v>
      </c>
    </row>
    <row r="10" spans="1:12" ht="12.75">
      <c r="A10" s="23" t="s">
        <v>92</v>
      </c>
      <c r="B10" s="70"/>
      <c r="C10" s="70"/>
      <c r="D10" s="70"/>
      <c r="E10" s="70"/>
      <c r="F10" s="70"/>
      <c r="G10" s="70"/>
      <c r="H10" s="70">
        <v>1</v>
      </c>
      <c r="I10" s="70">
        <v>1</v>
      </c>
      <c r="J10" s="70">
        <v>1</v>
      </c>
      <c r="K10" s="71">
        <f t="shared" si="0"/>
        <v>30000</v>
      </c>
      <c r="L10" s="71">
        <v>30000</v>
      </c>
    </row>
    <row r="11" spans="1:12" ht="12.75">
      <c r="A11" s="23" t="s">
        <v>89</v>
      </c>
      <c r="B11" s="70">
        <v>-0.7</v>
      </c>
      <c r="C11" s="70"/>
      <c r="D11" s="70"/>
      <c r="E11" s="70">
        <v>0.3</v>
      </c>
      <c r="F11" s="70"/>
      <c r="G11" s="70"/>
      <c r="H11" s="70">
        <v>0.3</v>
      </c>
      <c r="I11" s="70"/>
      <c r="J11" s="70"/>
      <c r="K11" s="71">
        <f t="shared" si="0"/>
        <v>3.637978807091713E-12</v>
      </c>
      <c r="L11" s="71">
        <v>0</v>
      </c>
    </row>
    <row r="12" spans="1:14" ht="12.75">
      <c r="A12" s="23" t="s">
        <v>93</v>
      </c>
      <c r="B12" s="70">
        <v>-0.5</v>
      </c>
      <c r="C12" s="70"/>
      <c r="D12" s="70"/>
      <c r="E12" s="70">
        <v>0.5</v>
      </c>
      <c r="F12" s="70"/>
      <c r="G12" s="70"/>
      <c r="H12" s="70">
        <v>-0.5</v>
      </c>
      <c r="I12" s="70"/>
      <c r="J12" s="70"/>
      <c r="K12" s="71">
        <f t="shared" si="0"/>
        <v>-21428.571428571428</v>
      </c>
      <c r="L12" s="71">
        <v>0</v>
      </c>
      <c r="N12" s="49"/>
    </row>
    <row r="13" spans="1:14" ht="12.75">
      <c r="A13" s="23" t="s">
        <v>94</v>
      </c>
      <c r="B13" s="70">
        <v>0.2</v>
      </c>
      <c r="C13" s="70"/>
      <c r="D13" s="70"/>
      <c r="E13" s="70">
        <v>0.2</v>
      </c>
      <c r="F13" s="70"/>
      <c r="G13" s="70"/>
      <c r="H13" s="70">
        <v>-0.8</v>
      </c>
      <c r="I13" s="70"/>
      <c r="J13" s="70"/>
      <c r="K13" s="71">
        <f t="shared" si="0"/>
        <v>-21428.571428571428</v>
      </c>
      <c r="L13" s="71">
        <v>0</v>
      </c>
      <c r="N13" s="49"/>
    </row>
    <row r="14" spans="1:14" ht="12.75">
      <c r="A14" s="23" t="s">
        <v>95</v>
      </c>
      <c r="B14" s="70"/>
      <c r="C14" s="70">
        <v>0.6</v>
      </c>
      <c r="D14" s="70"/>
      <c r="E14" s="70"/>
      <c r="F14" s="70">
        <v>-0.4</v>
      </c>
      <c r="G14" s="70"/>
      <c r="H14" s="70"/>
      <c r="I14" s="70">
        <v>-0.4</v>
      </c>
      <c r="J14" s="70"/>
      <c r="K14" s="71">
        <f t="shared" si="0"/>
        <v>-11714.285714285714</v>
      </c>
      <c r="L14" s="71">
        <v>0</v>
      </c>
      <c r="N14" s="49"/>
    </row>
    <row r="15" spans="1:12" ht="12.75">
      <c r="A15" s="23" t="s">
        <v>96</v>
      </c>
      <c r="B15" s="70"/>
      <c r="C15" s="70">
        <v>0.2</v>
      </c>
      <c r="D15" s="70"/>
      <c r="E15" s="70"/>
      <c r="F15" s="70">
        <v>-0.8</v>
      </c>
      <c r="G15" s="70"/>
      <c r="H15" s="70"/>
      <c r="I15" s="70">
        <v>0.2</v>
      </c>
      <c r="J15" s="70"/>
      <c r="K15" s="71">
        <f t="shared" si="0"/>
        <v>-30571.428571428572</v>
      </c>
      <c r="L15" s="71">
        <v>0</v>
      </c>
    </row>
    <row r="16" spans="1:12" ht="12.75">
      <c r="A16" s="23" t="s">
        <v>97</v>
      </c>
      <c r="B16" s="70"/>
      <c r="C16" s="70"/>
      <c r="D16" s="70">
        <v>0.4</v>
      </c>
      <c r="E16" s="70"/>
      <c r="F16" s="70"/>
      <c r="G16" s="70">
        <v>-0.6</v>
      </c>
      <c r="H16" s="70"/>
      <c r="I16" s="70"/>
      <c r="J16" s="70">
        <v>-0.6</v>
      </c>
      <c r="K16" s="71">
        <f t="shared" si="0"/>
        <v>0</v>
      </c>
      <c r="L16" s="71">
        <v>0</v>
      </c>
    </row>
    <row r="17" spans="2:12" ht="18">
      <c r="B17" s="72"/>
      <c r="C17" s="72"/>
      <c r="D17" s="72"/>
      <c r="E17" s="72"/>
      <c r="F17" s="72"/>
      <c r="G17" s="72"/>
      <c r="H17" s="72"/>
      <c r="I17" s="72"/>
      <c r="J17" s="72"/>
      <c r="K17" s="73"/>
      <c r="L17" s="73"/>
    </row>
    <row r="18" spans="1:12" ht="18">
      <c r="A18" s="51" t="s">
        <v>88</v>
      </c>
      <c r="B18" s="74"/>
      <c r="C18" s="74"/>
      <c r="D18" s="74"/>
      <c r="E18" s="74"/>
      <c r="F18" s="74"/>
      <c r="G18" s="74"/>
      <c r="H18" s="74"/>
      <c r="I18" s="74"/>
      <c r="J18" s="74"/>
      <c r="K18" s="75" t="s">
        <v>3</v>
      </c>
      <c r="L18" s="73"/>
    </row>
    <row r="19" spans="1:12" ht="18">
      <c r="A19" s="52"/>
      <c r="B19" s="76">
        <v>50</v>
      </c>
      <c r="C19" s="76">
        <v>70</v>
      </c>
      <c r="D19" s="76">
        <v>60</v>
      </c>
      <c r="E19" s="76">
        <v>40</v>
      </c>
      <c r="F19" s="76">
        <v>60</v>
      </c>
      <c r="G19" s="76">
        <v>50</v>
      </c>
      <c r="H19" s="76">
        <v>60</v>
      </c>
      <c r="I19" s="76">
        <v>50</v>
      </c>
      <c r="J19" s="77">
        <v>40</v>
      </c>
      <c r="K19" s="78">
        <f>SUMPRODUCT(B19:J19,$B$5:$J$5)</f>
        <v>5342857.142857143</v>
      </c>
      <c r="L19" s="73"/>
    </row>
    <row r="21" spans="1:10" ht="18">
      <c r="A21" s="15" t="s">
        <v>16</v>
      </c>
      <c r="B21" s="14"/>
      <c r="C21" s="14"/>
      <c r="D21" s="14"/>
      <c r="E21"/>
      <c r="F21"/>
      <c r="G21"/>
      <c r="H21"/>
      <c r="I21"/>
      <c r="J21"/>
    </row>
    <row r="22" spans="1:10" ht="18">
      <c r="A22" s="14" t="s">
        <v>17</v>
      </c>
      <c r="B22"/>
      <c r="C22" s="14">
        <v>366.66666666666646</v>
      </c>
      <c r="D22" s="14" t="s">
        <v>25</v>
      </c>
      <c r="E22" s="14"/>
      <c r="F22" s="14" t="s">
        <v>27</v>
      </c>
      <c r="G22" s="14">
        <v>1</v>
      </c>
      <c r="H22" s="14"/>
      <c r="I22" s="14" t="s">
        <v>28</v>
      </c>
      <c r="J22" s="14" t="s">
        <v>26</v>
      </c>
    </row>
    <row r="23" spans="1:10" ht="18">
      <c r="A23" s="14"/>
      <c r="B23"/>
      <c r="C23" s="14">
        <v>2633.3333333333335</v>
      </c>
      <c r="D23" s="14" t="s">
        <v>25</v>
      </c>
      <c r="E23" s="14"/>
      <c r="F23" s="14" t="s">
        <v>27</v>
      </c>
      <c r="G23" s="14">
        <v>1</v>
      </c>
      <c r="H23" s="14"/>
      <c r="I23" s="14" t="s">
        <v>28</v>
      </c>
      <c r="J23" s="14" t="s">
        <v>29</v>
      </c>
    </row>
    <row r="24" spans="1:10" ht="18">
      <c r="A24"/>
      <c r="B24"/>
      <c r="C24" s="14">
        <v>0</v>
      </c>
      <c r="D24" s="14" t="s">
        <v>25</v>
      </c>
      <c r="E24" s="14"/>
      <c r="F24" s="14" t="s">
        <v>27</v>
      </c>
      <c r="G24" s="14">
        <v>1</v>
      </c>
      <c r="H24" s="14"/>
      <c r="I24" s="14" t="s">
        <v>28</v>
      </c>
      <c r="J24" s="14" t="s">
        <v>30</v>
      </c>
    </row>
    <row r="25" spans="1:10" ht="18">
      <c r="A25"/>
      <c r="B25"/>
      <c r="C25" s="14">
        <v>1466.6666666666665</v>
      </c>
      <c r="D25" s="14" t="s">
        <v>25</v>
      </c>
      <c r="E25" s="14"/>
      <c r="F25" s="14" t="s">
        <v>27</v>
      </c>
      <c r="G25" s="14">
        <v>2</v>
      </c>
      <c r="H25" s="14"/>
      <c r="I25" s="14" t="s">
        <v>28</v>
      </c>
      <c r="J25" s="14" t="s">
        <v>26</v>
      </c>
    </row>
    <row r="26" spans="1:10" ht="18">
      <c r="A26"/>
      <c r="B26"/>
      <c r="C26" s="14">
        <v>533.3333333333334</v>
      </c>
      <c r="D26" s="14" t="s">
        <v>25</v>
      </c>
      <c r="E26" s="14"/>
      <c r="F26" s="14" t="s">
        <v>27</v>
      </c>
      <c r="G26" s="14">
        <v>2</v>
      </c>
      <c r="H26" s="14"/>
      <c r="I26" s="14" t="s">
        <v>28</v>
      </c>
      <c r="J26" s="14" t="s">
        <v>29</v>
      </c>
    </row>
    <row r="27" spans="1:10" ht="18">
      <c r="A27"/>
      <c r="B27"/>
      <c r="C27" s="14">
        <v>0</v>
      </c>
      <c r="D27" s="14" t="s">
        <v>25</v>
      </c>
      <c r="E27" s="14"/>
      <c r="F27" s="14" t="s">
        <v>27</v>
      </c>
      <c r="G27" s="14">
        <v>2</v>
      </c>
      <c r="H27" s="14"/>
      <c r="I27" s="14" t="s">
        <v>28</v>
      </c>
      <c r="J27" s="14" t="s">
        <v>30</v>
      </c>
    </row>
    <row r="28" spans="1:10" ht="18">
      <c r="A28"/>
      <c r="B28"/>
      <c r="C28" s="14">
        <v>1833.3333333333335</v>
      </c>
      <c r="D28" s="14" t="s">
        <v>25</v>
      </c>
      <c r="E28" s="14"/>
      <c r="F28" s="14" t="s">
        <v>27</v>
      </c>
      <c r="G28" s="14">
        <v>3</v>
      </c>
      <c r="H28" s="14"/>
      <c r="I28" s="14" t="s">
        <v>28</v>
      </c>
      <c r="J28" s="14" t="s">
        <v>26</v>
      </c>
    </row>
    <row r="29" spans="1:10" ht="18">
      <c r="A29"/>
      <c r="B29"/>
      <c r="C29" s="14">
        <v>2166.666666666667</v>
      </c>
      <c r="D29" s="14" t="s">
        <v>25</v>
      </c>
      <c r="E29" s="14"/>
      <c r="F29" s="14" t="s">
        <v>27</v>
      </c>
      <c r="G29" s="14">
        <v>3</v>
      </c>
      <c r="H29" s="14"/>
      <c r="I29" s="14" t="s">
        <v>28</v>
      </c>
      <c r="J29" s="14" t="s">
        <v>29</v>
      </c>
    </row>
    <row r="30" spans="1:10" ht="18">
      <c r="A30"/>
      <c r="B30"/>
      <c r="C30" s="14">
        <v>0</v>
      </c>
      <c r="D30" s="14" t="s">
        <v>25</v>
      </c>
      <c r="E30" s="14"/>
      <c r="F30" s="14" t="s">
        <v>27</v>
      </c>
      <c r="G30" s="14">
        <v>3</v>
      </c>
      <c r="H30" s="14"/>
      <c r="I30" s="14" t="s">
        <v>28</v>
      </c>
      <c r="J30" s="14" t="s">
        <v>30</v>
      </c>
    </row>
    <row r="31" spans="1:10" ht="18">
      <c r="A31"/>
      <c r="B31"/>
      <c r="C31" s="14">
        <v>0</v>
      </c>
      <c r="D31" s="14" t="s">
        <v>25</v>
      </c>
      <c r="E31" s="14"/>
      <c r="F31" s="14" t="s">
        <v>27</v>
      </c>
      <c r="G31" s="14">
        <v>4</v>
      </c>
      <c r="H31" s="14"/>
      <c r="I31" s="14" t="s">
        <v>28</v>
      </c>
      <c r="J31" s="14" t="s">
        <v>26</v>
      </c>
    </row>
    <row r="32" spans="1:10" ht="18">
      <c r="A32"/>
      <c r="B32"/>
      <c r="C32" s="14">
        <v>0</v>
      </c>
      <c r="D32" s="14" t="s">
        <v>25</v>
      </c>
      <c r="E32" s="14"/>
      <c r="F32" s="14" t="s">
        <v>27</v>
      </c>
      <c r="G32" s="14">
        <v>4</v>
      </c>
      <c r="H32" s="14"/>
      <c r="I32" s="14" t="s">
        <v>28</v>
      </c>
      <c r="J32" s="14" t="s">
        <v>29</v>
      </c>
    </row>
    <row r="33" spans="2:10" ht="18">
      <c r="B33"/>
      <c r="C33" s="14">
        <v>0</v>
      </c>
      <c r="D33" s="14" t="s">
        <v>25</v>
      </c>
      <c r="E33" s="14"/>
      <c r="F33" s="14" t="s">
        <v>27</v>
      </c>
      <c r="G33" s="14">
        <v>4</v>
      </c>
      <c r="H33" s="14"/>
      <c r="I33" s="14" t="s">
        <v>28</v>
      </c>
      <c r="J33" s="14" t="s">
        <v>30</v>
      </c>
    </row>
    <row r="35" spans="1:8" ht="18">
      <c r="A35" s="14" t="s">
        <v>31</v>
      </c>
      <c r="E35" s="14">
        <f>C22+C25+C28+C31</f>
        <v>3666.6666666666665</v>
      </c>
      <c r="F35" s="14"/>
      <c r="G35" s="14" t="s">
        <v>32</v>
      </c>
      <c r="H35" s="14"/>
    </row>
    <row r="36" spans="1:8" ht="18">
      <c r="A36" s="14"/>
      <c r="E36" s="14">
        <f>C23+C26+C29+C32</f>
        <v>5333.333333333334</v>
      </c>
      <c r="F36" s="14"/>
      <c r="G36" s="14" t="s">
        <v>33</v>
      </c>
      <c r="H36" s="14"/>
    </row>
    <row r="37" spans="1:8" ht="18">
      <c r="A37" s="14"/>
      <c r="E37" s="14">
        <f>C24+C27+C30+C33</f>
        <v>0</v>
      </c>
      <c r="F37" s="14"/>
      <c r="G37" s="14" t="s">
        <v>34</v>
      </c>
      <c r="H37" s="14"/>
    </row>
    <row r="38" spans="1:5" ht="18">
      <c r="A38" s="14" t="s">
        <v>18</v>
      </c>
      <c r="E38" s="6">
        <f>K19</f>
        <v>5342857.142857143</v>
      </c>
    </row>
  </sheetData>
  <sheetProtection/>
  <printOptions headings="1"/>
  <pageMargins left="0.33" right="0.5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D29" sqref="D29"/>
    </sheetView>
  </sheetViews>
  <sheetFormatPr defaultColWidth="11.421875" defaultRowHeight="12.75"/>
  <cols>
    <col min="1" max="1" width="17.8515625" style="0" customWidth="1"/>
    <col min="2" max="12" width="5.7109375" style="0" customWidth="1"/>
    <col min="13" max="13" width="13.7109375" style="0" customWidth="1"/>
    <col min="14" max="14" width="14.140625" style="0" customWidth="1"/>
  </cols>
  <sheetData>
    <row r="1" ht="15.75">
      <c r="A1" s="50" t="s">
        <v>124</v>
      </c>
    </row>
    <row r="2" ht="9.75" customHeight="1"/>
    <row r="3" spans="1:14" ht="18">
      <c r="A3" s="33" t="s">
        <v>38</v>
      </c>
      <c r="B3" s="6"/>
      <c r="C3" s="6"/>
      <c r="D3" s="6"/>
      <c r="E3" s="6"/>
      <c r="F3" s="6"/>
      <c r="G3" s="6"/>
      <c r="H3" s="6"/>
      <c r="I3" s="6"/>
      <c r="J3" s="6"/>
      <c r="K3" s="8"/>
      <c r="L3" s="8"/>
      <c r="M3" s="8"/>
      <c r="N3" s="8"/>
    </row>
    <row r="4" spans="1:15" ht="18">
      <c r="A4" s="39" t="s">
        <v>39</v>
      </c>
      <c r="B4" s="40" t="s">
        <v>0</v>
      </c>
      <c r="C4" s="40" t="s">
        <v>6</v>
      </c>
      <c r="D4" s="40" t="s">
        <v>122</v>
      </c>
      <c r="E4" s="40" t="s">
        <v>1</v>
      </c>
      <c r="F4" s="40" t="s">
        <v>7</v>
      </c>
      <c r="G4" s="40" t="s">
        <v>9</v>
      </c>
      <c r="H4" s="40" t="s">
        <v>4</v>
      </c>
      <c r="I4" s="40" t="s">
        <v>8</v>
      </c>
      <c r="J4" s="40" t="s">
        <v>10</v>
      </c>
      <c r="K4" s="40" t="s">
        <v>5</v>
      </c>
      <c r="L4" s="40" t="s">
        <v>11</v>
      </c>
      <c r="M4" s="12"/>
      <c r="N4" s="12"/>
      <c r="O4" s="13"/>
    </row>
    <row r="5" spans="1:15" ht="18">
      <c r="A5" s="39" t="s">
        <v>40</v>
      </c>
      <c r="B5" s="41">
        <v>7000</v>
      </c>
      <c r="C5" s="41">
        <v>500.00000000662294</v>
      </c>
      <c r="D5" s="41">
        <v>0</v>
      </c>
      <c r="E5" s="41">
        <v>8400</v>
      </c>
      <c r="F5" s="41">
        <v>1019.9999999840338</v>
      </c>
      <c r="G5" s="41">
        <v>1920.0000000004047</v>
      </c>
      <c r="H5" s="41">
        <v>8400</v>
      </c>
      <c r="I5" s="41">
        <v>1679.999999999959</v>
      </c>
      <c r="J5" s="41">
        <v>2000</v>
      </c>
      <c r="K5" s="41">
        <v>8600</v>
      </c>
      <c r="L5" s="41">
        <v>400</v>
      </c>
      <c r="M5" s="12"/>
      <c r="N5" s="12"/>
      <c r="O5" s="13"/>
    </row>
    <row r="6" spans="1:14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>
      <c r="A7" s="26" t="s">
        <v>2</v>
      </c>
      <c r="B7" s="62"/>
      <c r="C7" s="42"/>
      <c r="D7" s="42"/>
      <c r="E7" s="62"/>
      <c r="F7" s="42"/>
      <c r="G7" s="42"/>
      <c r="H7" s="42"/>
      <c r="I7" s="42"/>
      <c r="J7" s="42"/>
      <c r="K7" s="42"/>
      <c r="L7" s="42"/>
      <c r="M7" s="22" t="s">
        <v>36</v>
      </c>
      <c r="N7" s="22" t="s">
        <v>37</v>
      </c>
    </row>
    <row r="8" spans="1:14" ht="12.75">
      <c r="A8" s="23" t="s">
        <v>111</v>
      </c>
      <c r="B8" s="43">
        <v>0.5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>
        <f>SUMPRODUCT($B$5:$L$5,B8:L8)</f>
        <v>3500</v>
      </c>
      <c r="N8" s="44">
        <v>3500</v>
      </c>
    </row>
    <row r="9" spans="1:14" ht="12.75">
      <c r="A9" s="23" t="s">
        <v>117</v>
      </c>
      <c r="B9" s="43"/>
      <c r="C9" s="43">
        <v>0.5</v>
      </c>
      <c r="D9" s="43"/>
      <c r="F9" s="43"/>
      <c r="G9" s="43"/>
      <c r="H9" s="43"/>
      <c r="I9" s="43"/>
      <c r="J9" s="43"/>
      <c r="K9" s="43"/>
      <c r="L9" s="43"/>
      <c r="M9" s="44">
        <f aca="true" t="shared" si="0" ref="M9:M22">SUMPRODUCT($B$5:$L$5,B9:L9)</f>
        <v>250.00000000331147</v>
      </c>
      <c r="N9" s="44">
        <f>0.2*N8</f>
        <v>700</v>
      </c>
    </row>
    <row r="10" spans="1:14" ht="12.75">
      <c r="A10" s="23" t="s">
        <v>118</v>
      </c>
      <c r="B10" s="43"/>
      <c r="C10" s="43"/>
      <c r="D10" s="43"/>
      <c r="E10" s="43">
        <v>0.5</v>
      </c>
      <c r="F10" s="43"/>
      <c r="G10" s="43"/>
      <c r="I10" s="43"/>
      <c r="J10" s="43"/>
      <c r="K10" s="43"/>
      <c r="L10" s="43"/>
      <c r="M10" s="44">
        <f t="shared" si="0"/>
        <v>4200</v>
      </c>
      <c r="N10" s="44">
        <v>4200</v>
      </c>
    </row>
    <row r="11" spans="1:14" ht="12.75">
      <c r="A11" s="23" t="s">
        <v>112</v>
      </c>
      <c r="B11" s="43"/>
      <c r="C11" s="43"/>
      <c r="D11" s="43"/>
      <c r="E11" s="43"/>
      <c r="F11" s="43">
        <v>0.5</v>
      </c>
      <c r="G11" s="43"/>
      <c r="H11" s="43"/>
      <c r="I11" s="43"/>
      <c r="J11" s="43"/>
      <c r="L11" s="43"/>
      <c r="M11" s="44">
        <f t="shared" si="0"/>
        <v>509.9999999920169</v>
      </c>
      <c r="N11" s="44">
        <f>0.2*N10</f>
        <v>840</v>
      </c>
    </row>
    <row r="12" spans="1:14" ht="12.75">
      <c r="A12" s="23" t="s">
        <v>113</v>
      </c>
      <c r="B12" s="43"/>
      <c r="D12" s="43"/>
      <c r="E12" s="43"/>
      <c r="F12" s="43"/>
      <c r="G12" s="43"/>
      <c r="H12" s="43">
        <v>0.5</v>
      </c>
      <c r="I12" s="43"/>
      <c r="J12" s="43"/>
      <c r="K12" s="43"/>
      <c r="L12" s="43"/>
      <c r="M12" s="44">
        <f t="shared" si="0"/>
        <v>4200</v>
      </c>
      <c r="N12" s="44">
        <v>4200</v>
      </c>
    </row>
    <row r="13" spans="1:14" ht="12.75">
      <c r="A13" s="23" t="s">
        <v>115</v>
      </c>
      <c r="B13" s="43"/>
      <c r="C13" s="43"/>
      <c r="D13" s="43"/>
      <c r="E13" s="43"/>
      <c r="G13" s="43"/>
      <c r="H13" s="43"/>
      <c r="I13" s="43">
        <v>0.5</v>
      </c>
      <c r="J13" s="43"/>
      <c r="K13" s="43"/>
      <c r="L13" s="43"/>
      <c r="M13" s="44">
        <f t="shared" si="0"/>
        <v>839.9999999999795</v>
      </c>
      <c r="N13" s="44">
        <f>0.2*N12</f>
        <v>840</v>
      </c>
    </row>
    <row r="14" spans="1:14" ht="12.75">
      <c r="A14" s="23" t="s">
        <v>116</v>
      </c>
      <c r="B14" s="43"/>
      <c r="C14" s="43"/>
      <c r="D14" s="43"/>
      <c r="E14" s="43"/>
      <c r="F14" s="43"/>
      <c r="G14" s="43"/>
      <c r="H14" s="43"/>
      <c r="J14" s="43"/>
      <c r="K14" s="43">
        <v>0.5</v>
      </c>
      <c r="L14" s="43"/>
      <c r="M14" s="44">
        <f t="shared" si="0"/>
        <v>4300</v>
      </c>
      <c r="N14" s="44">
        <v>4300</v>
      </c>
    </row>
    <row r="15" spans="1:14" ht="12.75">
      <c r="A15" s="23" t="s">
        <v>114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>
        <v>0.5</v>
      </c>
      <c r="M15" s="44">
        <f t="shared" si="0"/>
        <v>200</v>
      </c>
      <c r="N15" s="44">
        <f>0.2*N14</f>
        <v>860</v>
      </c>
    </row>
    <row r="16" spans="1:14" ht="12.75">
      <c r="A16" s="23" t="s">
        <v>119</v>
      </c>
      <c r="B16" s="43"/>
      <c r="C16" s="43"/>
      <c r="D16" s="43">
        <v>1</v>
      </c>
      <c r="E16" s="43"/>
      <c r="F16" s="43"/>
      <c r="G16" s="43"/>
      <c r="H16" s="43"/>
      <c r="I16" s="43"/>
      <c r="J16" s="43"/>
      <c r="K16" s="43"/>
      <c r="L16" s="43"/>
      <c r="M16" s="44">
        <f t="shared" si="0"/>
        <v>0</v>
      </c>
      <c r="N16" s="63">
        <v>2000</v>
      </c>
    </row>
    <row r="17" spans="1:14" ht="12.75">
      <c r="A17" s="23" t="s">
        <v>120</v>
      </c>
      <c r="B17" s="43"/>
      <c r="C17" s="43"/>
      <c r="D17" s="43"/>
      <c r="E17" s="43"/>
      <c r="F17" s="43"/>
      <c r="G17" s="43">
        <v>1</v>
      </c>
      <c r="H17" s="43"/>
      <c r="I17" s="43"/>
      <c r="J17" s="43"/>
      <c r="K17" s="43"/>
      <c r="L17" s="43"/>
      <c r="M17" s="44">
        <f t="shared" si="0"/>
        <v>1920.0000000004047</v>
      </c>
      <c r="N17" s="63">
        <v>2000</v>
      </c>
    </row>
    <row r="18" spans="1:14" ht="12.75">
      <c r="A18" s="23" t="s">
        <v>121</v>
      </c>
      <c r="B18" s="43"/>
      <c r="C18" s="43"/>
      <c r="D18" s="43"/>
      <c r="E18" s="43"/>
      <c r="F18" s="43"/>
      <c r="G18" s="43"/>
      <c r="H18" s="43"/>
      <c r="I18" s="43"/>
      <c r="J18" s="43">
        <v>1</v>
      </c>
      <c r="K18" s="43"/>
      <c r="L18" s="43"/>
      <c r="M18" s="44">
        <f t="shared" si="0"/>
        <v>2000</v>
      </c>
      <c r="N18" s="63">
        <v>2000</v>
      </c>
    </row>
    <row r="19" spans="1:14" ht="12.75">
      <c r="A19" s="23" t="s">
        <v>107</v>
      </c>
      <c r="B19" s="43">
        <v>1</v>
      </c>
      <c r="C19" s="43">
        <v>1</v>
      </c>
      <c r="D19" s="43">
        <v>-1</v>
      </c>
      <c r="E19" s="43"/>
      <c r="F19" s="43"/>
      <c r="G19" s="43"/>
      <c r="H19" s="43"/>
      <c r="I19" s="43"/>
      <c r="J19" s="43"/>
      <c r="K19" s="43"/>
      <c r="L19" s="43"/>
      <c r="M19" s="44">
        <f t="shared" si="0"/>
        <v>7500.000000006623</v>
      </c>
      <c r="N19" s="44">
        <v>7500</v>
      </c>
    </row>
    <row r="20" spans="1:14" ht="12.75">
      <c r="A20" s="23" t="s">
        <v>108</v>
      </c>
      <c r="B20" s="43"/>
      <c r="C20" s="43"/>
      <c r="D20" s="43">
        <v>1</v>
      </c>
      <c r="E20" s="43">
        <v>1</v>
      </c>
      <c r="F20" s="43">
        <v>1</v>
      </c>
      <c r="G20" s="43">
        <v>-1</v>
      </c>
      <c r="H20" s="43"/>
      <c r="I20" s="43"/>
      <c r="J20" s="43"/>
      <c r="K20" s="43"/>
      <c r="L20" s="43"/>
      <c r="M20" s="44">
        <f t="shared" si="0"/>
        <v>7499.999999983628</v>
      </c>
      <c r="N20" s="44">
        <v>7500</v>
      </c>
    </row>
    <row r="21" spans="1:14" ht="14.25" customHeight="1">
      <c r="A21" s="23" t="s">
        <v>109</v>
      </c>
      <c r="B21" s="43"/>
      <c r="C21" s="43"/>
      <c r="D21" s="43"/>
      <c r="E21" s="43"/>
      <c r="F21" s="43"/>
      <c r="G21" s="43">
        <v>1</v>
      </c>
      <c r="H21" s="43">
        <v>1</v>
      </c>
      <c r="I21" s="43">
        <v>1</v>
      </c>
      <c r="J21" s="43">
        <v>-1</v>
      </c>
      <c r="K21" s="43"/>
      <c r="L21" s="43"/>
      <c r="M21" s="44">
        <f t="shared" si="0"/>
        <v>10000.000000000364</v>
      </c>
      <c r="N21" s="44">
        <v>10000</v>
      </c>
    </row>
    <row r="22" spans="1:14" ht="12.75">
      <c r="A22" s="23" t="s">
        <v>110</v>
      </c>
      <c r="B22" s="43"/>
      <c r="C22" s="43"/>
      <c r="D22" s="43"/>
      <c r="E22" s="43"/>
      <c r="F22" s="43"/>
      <c r="G22" s="43"/>
      <c r="H22" s="43"/>
      <c r="I22" s="43"/>
      <c r="J22" s="43">
        <v>1</v>
      </c>
      <c r="K22" s="43">
        <v>1</v>
      </c>
      <c r="L22" s="43">
        <v>1</v>
      </c>
      <c r="M22" s="44">
        <f t="shared" si="0"/>
        <v>11000</v>
      </c>
      <c r="N22" s="44">
        <v>11000</v>
      </c>
    </row>
    <row r="24" spans="1:13" ht="15.75">
      <c r="A24" s="51" t="s">
        <v>88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61" t="s">
        <v>3</v>
      </c>
    </row>
    <row r="25" spans="1:13" ht="15.75">
      <c r="A25" s="55"/>
      <c r="B25" s="53">
        <v>11.05</v>
      </c>
      <c r="C25" s="53">
        <f>B25+1.5</f>
        <v>12.55</v>
      </c>
      <c r="D25" s="53">
        <v>1</v>
      </c>
      <c r="E25" s="53">
        <v>11.05</v>
      </c>
      <c r="F25" s="53">
        <f>E25+1.5</f>
        <v>12.55</v>
      </c>
      <c r="G25" s="53">
        <v>1</v>
      </c>
      <c r="H25" s="53">
        <v>11.47</v>
      </c>
      <c r="I25" s="53">
        <f>H25+1.5</f>
        <v>12.97</v>
      </c>
      <c r="J25" s="53">
        <v>1</v>
      </c>
      <c r="K25" s="53">
        <v>11.53</v>
      </c>
      <c r="L25" s="53">
        <f>K25+1.5</f>
        <v>13.03</v>
      </c>
      <c r="M25" s="60">
        <f>SUMPRODUCT($B$5:$L$5,B25:L25)+1000</f>
        <v>416673.5999998826</v>
      </c>
    </row>
  </sheetData>
  <sheetProtection/>
  <printOptions headings="1"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E24" sqref="E24"/>
    </sheetView>
  </sheetViews>
  <sheetFormatPr defaultColWidth="11.421875" defaultRowHeight="12.75"/>
  <cols>
    <col min="1" max="1" width="2.28125" style="0" customWidth="1"/>
    <col min="2" max="2" width="7.421875" style="0" customWidth="1"/>
    <col min="3" max="3" width="21.421875" style="0" customWidth="1"/>
    <col min="4" max="4" width="7.7109375" style="0" customWidth="1"/>
    <col min="5" max="5" width="8.57421875" style="0" customWidth="1"/>
    <col min="6" max="6" width="10.7109375" style="0" bestFit="1" customWidth="1"/>
    <col min="7" max="7" width="15.140625" style="0" customWidth="1"/>
    <col min="8" max="8" width="12.00390625" style="0" bestFit="1" customWidth="1"/>
  </cols>
  <sheetData>
    <row r="1" ht="12.75">
      <c r="A1" s="7" t="s">
        <v>50</v>
      </c>
    </row>
    <row r="2" ht="12.75">
      <c r="A2" s="7" t="s">
        <v>66</v>
      </c>
    </row>
    <row r="3" ht="12.75">
      <c r="A3" s="7" t="s">
        <v>70</v>
      </c>
    </row>
    <row r="6" ht="15.75">
      <c r="A6" s="3" t="s">
        <v>42</v>
      </c>
    </row>
    <row r="7" spans="2:8" ht="12.75">
      <c r="B7" s="38"/>
      <c r="C7" s="38"/>
      <c r="D7" s="38" t="s">
        <v>51</v>
      </c>
      <c r="E7" s="38" t="s">
        <v>52</v>
      </c>
      <c r="F7" s="38" t="s">
        <v>54</v>
      </c>
      <c r="G7" s="38" t="s">
        <v>56</v>
      </c>
      <c r="H7" s="38" t="s">
        <v>56</v>
      </c>
    </row>
    <row r="8" spans="2:8" ht="12.75">
      <c r="B8" s="38" t="s">
        <v>41</v>
      </c>
      <c r="C8" s="38" t="s">
        <v>39</v>
      </c>
      <c r="D8" s="38" t="s">
        <v>40</v>
      </c>
      <c r="E8" s="38" t="s">
        <v>53</v>
      </c>
      <c r="F8" s="38" t="s">
        <v>55</v>
      </c>
      <c r="G8" s="38" t="s">
        <v>57</v>
      </c>
      <c r="H8" s="38" t="s">
        <v>58</v>
      </c>
    </row>
    <row r="9" spans="2:8" ht="12.75">
      <c r="B9" s="36" t="s">
        <v>43</v>
      </c>
      <c r="C9" s="36" t="s">
        <v>44</v>
      </c>
      <c r="D9" s="37">
        <v>60</v>
      </c>
      <c r="E9" s="37">
        <v>0</v>
      </c>
      <c r="F9" s="36">
        <v>3.0000000000001137</v>
      </c>
      <c r="G9" s="36">
        <v>1E+30</v>
      </c>
      <c r="H9" s="36">
        <v>1.4999999999988725</v>
      </c>
    </row>
    <row r="10" spans="2:8" ht="12.75">
      <c r="B10" s="36" t="s">
        <v>45</v>
      </c>
      <c r="C10" s="36" t="s">
        <v>46</v>
      </c>
      <c r="D10" s="37">
        <v>14.999999999999998</v>
      </c>
      <c r="E10" s="37">
        <v>0</v>
      </c>
      <c r="F10" s="36">
        <v>2.0000000000095493</v>
      </c>
      <c r="G10" s="36">
        <v>2.0000000000063904</v>
      </c>
      <c r="H10" s="36">
        <v>2.0000000000095493</v>
      </c>
    </row>
    <row r="12" ht="15.75">
      <c r="A12" s="3" t="s">
        <v>2</v>
      </c>
    </row>
    <row r="13" spans="2:8" ht="12.75">
      <c r="B13" s="38"/>
      <c r="C13" s="38"/>
      <c r="D13" s="38" t="s">
        <v>51</v>
      </c>
      <c r="E13" s="38" t="s">
        <v>59</v>
      </c>
      <c r="F13" s="38" t="s">
        <v>60</v>
      </c>
      <c r="G13" s="38" t="s">
        <v>56</v>
      </c>
      <c r="H13" s="38" t="s">
        <v>56</v>
      </c>
    </row>
    <row r="14" spans="2:8" ht="12.75">
      <c r="B14" s="38" t="s">
        <v>41</v>
      </c>
      <c r="C14" s="38" t="s">
        <v>39</v>
      </c>
      <c r="D14" s="38" t="s">
        <v>40</v>
      </c>
      <c r="E14" s="38" t="s">
        <v>53</v>
      </c>
      <c r="F14" s="38" t="s">
        <v>61</v>
      </c>
      <c r="G14" s="38" t="s">
        <v>57</v>
      </c>
      <c r="H14" s="38" t="s">
        <v>58</v>
      </c>
    </row>
    <row r="15" spans="2:8" ht="12.75">
      <c r="B15" s="36" t="s">
        <v>47</v>
      </c>
      <c r="C15" s="36" t="s">
        <v>67</v>
      </c>
      <c r="D15" s="37">
        <v>24</v>
      </c>
      <c r="E15" s="37">
        <v>3.749999999994819</v>
      </c>
      <c r="F15" s="36">
        <v>24</v>
      </c>
      <c r="G15" s="36">
        <v>8.000000000036616</v>
      </c>
      <c r="H15" s="36">
        <v>13.333333333385964</v>
      </c>
    </row>
    <row r="16" spans="2:8" ht="12.75">
      <c r="B16" s="36" t="s">
        <v>48</v>
      </c>
      <c r="C16" s="36" t="s">
        <v>68</v>
      </c>
      <c r="D16" s="37">
        <v>3</v>
      </c>
      <c r="E16" s="37">
        <v>0</v>
      </c>
      <c r="F16" s="36">
        <v>8</v>
      </c>
      <c r="G16" s="36">
        <v>1E+30</v>
      </c>
      <c r="H16" s="36">
        <v>5.000000000000001</v>
      </c>
    </row>
    <row r="17" spans="2:8" ht="12.75">
      <c r="B17" s="36" t="s">
        <v>49</v>
      </c>
      <c r="C17" s="36" t="s">
        <v>69</v>
      </c>
      <c r="D17" s="37">
        <v>48</v>
      </c>
      <c r="E17" s="37">
        <v>2.5000000000029607</v>
      </c>
      <c r="F17" s="36">
        <v>48</v>
      </c>
      <c r="G17" s="36">
        <v>20.000000000059213</v>
      </c>
      <c r="H17" s="36">
        <v>12.000000000043084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ESC GRENOBLE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HUMBERT</dc:creator>
  <cp:keywords/>
  <dc:description/>
  <cp:lastModifiedBy>MOI</cp:lastModifiedBy>
  <cp:lastPrinted>2009-05-07T12:04:28Z</cp:lastPrinted>
  <dcterms:created xsi:type="dcterms:W3CDTF">1997-10-15T09:08:43Z</dcterms:created>
  <dcterms:modified xsi:type="dcterms:W3CDTF">2009-10-12T15:05:47Z</dcterms:modified>
  <cp:category/>
  <cp:version/>
  <cp:contentType/>
  <cp:contentStatus/>
</cp:coreProperties>
</file>